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autoCompressPictures="0"/>
  <bookViews>
    <workbookView xWindow="28680" yWindow="-120" windowWidth="29040" windowHeight="15840" tabRatio="500"/>
  </bookViews>
  <sheets>
    <sheet name="Instructions" sheetId="3" r:id="rId1"/>
    <sheet name="Exhibit B Calculation" sheetId="1" r:id="rId2"/>
    <sheet name="Levy Rates by District" sheetId="2" r:id="rId3"/>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19" i="1"/>
  <c r="E15"/>
  <c r="F15"/>
  <c r="E11"/>
  <c r="F11"/>
  <c r="G9"/>
  <c r="D15" l="1"/>
  <c r="C15"/>
  <c r="G15" s="1"/>
  <c r="D11"/>
  <c r="C11"/>
  <c r="G11" s="1"/>
  <c r="G13"/>
  <c r="D23"/>
  <c r="C17" l="1"/>
  <c r="C23" s="1"/>
  <c r="G23" s="1"/>
  <c r="C26" s="1"/>
  <c r="C29" s="1"/>
  <c r="C31" l="1"/>
  <c r="C32" s="1"/>
</calcChain>
</file>

<file path=xl/sharedStrings.xml><?xml version="1.0" encoding="utf-8"?>
<sst xmlns="http://schemas.openxmlformats.org/spreadsheetml/2006/main" count="82" uniqueCount="62">
  <si>
    <t>Property Address:</t>
  </si>
  <si>
    <t>Parcel ID:</t>
  </si>
  <si>
    <t>TOTAL</t>
  </si>
  <si>
    <t>(1)</t>
  </si>
  <si>
    <t>(3)</t>
  </si>
  <si>
    <t>(4)</t>
  </si>
  <si>
    <t>Incremental Valuation:</t>
  </si>
  <si>
    <t>(5)</t>
  </si>
  <si>
    <t>(6)</t>
  </si>
  <si>
    <t>The TIF Value (4) factored by the Adjusted Levy Rate (5):</t>
  </si>
  <si>
    <t>=</t>
  </si>
  <si>
    <t>(7)</t>
  </si>
  <si>
    <t>Less property tax credit of:</t>
  </si>
  <si>
    <t xml:space="preserve">Equals = </t>
  </si>
  <si>
    <t>Available TIF Estimate</t>
  </si>
  <si>
    <t>(8)</t>
  </si>
  <si>
    <t>Developer's Estimate of TIF Worksheet</t>
  </si>
  <si>
    <t>Developer's Estimated TIF</t>
  </si>
  <si>
    <t>per development agreement</t>
  </si>
  <si>
    <t>(2a)</t>
  </si>
  <si>
    <t>rollback factor</t>
  </si>
  <si>
    <t>(2b)</t>
  </si>
  <si>
    <t>(3b)</t>
  </si>
  <si>
    <t xml:space="preserve">Note: Forward property tax payment receipts at time of submission of this worksheet.  </t>
  </si>
  <si>
    <t>Current consolidated property tax levy rate for TIF:</t>
  </si>
  <si>
    <t>Exhibit B Calculation</t>
  </si>
  <si>
    <t xml:space="preserve">Date of Preparation:  </t>
  </si>
  <si>
    <t>Base Gross Valuation:</t>
  </si>
  <si>
    <t xml:space="preserve">% of the Available TIF Estimate = </t>
  </si>
  <si>
    <t>URA</t>
  </si>
  <si>
    <t>County District</t>
  </si>
  <si>
    <t>State District</t>
  </si>
  <si>
    <t>Winslow</t>
  </si>
  <si>
    <t>Collins</t>
  </si>
  <si>
    <t>W Tow Terr</t>
  </si>
  <si>
    <t>FY20-21 TIF Rate</t>
  </si>
  <si>
    <t>29th Ave</t>
  </si>
  <si>
    <t>Hwy 13 N 1</t>
  </si>
  <si>
    <t>Central Corridor</t>
  </si>
  <si>
    <t>Base Taxable Valuation:</t>
  </si>
  <si>
    <t xml:space="preserve">Under "Company Certifications" or "Property Tax Payment Certification" in a developer's tax increment financing (TIF) agreement with the City of Marion, companies agree to provide documentation to the City no later than October 15 of each year.
Documentation typically includes a property tax receipt as well as the Company's Estimate of the estimated Incremental Property Tax Revenues anticipated to be paid in the fiscal year immediately following the certification.  For example, a Company would certify no later than October 15, 2020 an amount anticipated to be paid during fiscal year 2021-2022 (payments  made December 1, 2021 and June 1, 2021).
This excel spreadsheet assists with the Exhibit B calculation.
It is always a good idea to start by reviewing the Company's development agreement to ensure all obligations are met in the agreement.  (Some development agreements involve additional steps such as certifying completion of work or submitting invoices for work completed).
</t>
  </si>
  <si>
    <r>
      <t xml:space="preserve">(2a) Enter the gross valuation (Current Value as of January 1, 2020, total value) as noted in in step three of </t>
    </r>
    <r>
      <rPr>
        <i/>
        <sz val="12"/>
        <color theme="1"/>
        <rFont val="Calibri"/>
        <family val="2"/>
        <scheme val="minor"/>
      </rPr>
      <t xml:space="preserve">Collecting Information </t>
    </r>
    <r>
      <rPr>
        <sz val="12"/>
        <color theme="1"/>
        <rFont val="Calibri"/>
        <family val="2"/>
        <scheme val="minor"/>
      </rPr>
      <t xml:space="preserve">(above).  Overwrite the rollback factor (%) found in step three under </t>
    </r>
    <r>
      <rPr>
        <i/>
        <sz val="12"/>
        <color theme="1"/>
        <rFont val="Calibri"/>
        <family val="2"/>
        <scheme val="minor"/>
      </rPr>
      <t xml:space="preserve">Collecting Information (above) </t>
    </r>
    <r>
      <rPr>
        <sz val="12"/>
        <color theme="1"/>
        <rFont val="Calibri"/>
        <family val="2"/>
        <scheme val="minor"/>
      </rPr>
      <t>under "Get Current Year Tax Estimate",  if it is different (default is 90%).</t>
    </r>
  </si>
  <si>
    <t>(3) Enter the base valuation as obtained from the development agreement.  Again, overwrite the rollback  factor (%).</t>
  </si>
  <si>
    <t>(4) The incremental value will automatically calculate once information in 1-3 is completed.</t>
  </si>
  <si>
    <t>District Number</t>
  </si>
  <si>
    <r>
      <rPr>
        <b/>
        <sz val="12"/>
        <color theme="1"/>
        <rFont val="Calibri"/>
        <family val="2"/>
        <scheme val="minor"/>
      </rPr>
      <t>Collect Information Needed to Complete the Exhibit B Calculation</t>
    </r>
    <r>
      <rPr>
        <sz val="12"/>
        <color theme="1"/>
        <rFont val="Calibri"/>
        <family val="2"/>
        <scheme val="minor"/>
      </rPr>
      <t xml:space="preserve">
1. Reference your development agreement and take note of the base valuation and the percentage of rebate to received each year.  The base value is typically found on the first page of the development agreement.  The Annual Percentage is typically found in the "Property Tax Payment Certification" section. 
Base Valuation :
Annual Percentage (rebate) for Fiscal Year 2021-2022:  
2. Reference your property tax bill received from Linn County.  The property tax bill contains valuable information that will assist with the preparation of this calculation. 
Take note of the following:
Parcel Number:
Address:
Property Tax Credits:
</t>
    </r>
  </si>
  <si>
    <t>(6) This step automatically divides the incremental value by 1,000 so it can be multiplied by the tax rate</t>
  </si>
  <si>
    <t>(7) Enter any property tax credits received on the parcel</t>
  </si>
  <si>
    <r>
      <t xml:space="preserve">(8) Enter the Annual Percentage Rebate found in the development agreement in Step one of </t>
    </r>
    <r>
      <rPr>
        <i/>
        <sz val="12"/>
        <color theme="1"/>
        <rFont val="Calibri"/>
        <family val="2"/>
        <scheme val="minor"/>
      </rPr>
      <t>Collecting Information.</t>
    </r>
  </si>
  <si>
    <t>1st semi-annual installment to be paid in December 2021</t>
  </si>
  <si>
    <t>2nd semi-annual installment to be paid in June 2022</t>
  </si>
  <si>
    <t>Gross Valuation on 1/1/2020:</t>
  </si>
  <si>
    <t>Taxable Valuation on 1/1/2020:</t>
  </si>
  <si>
    <r>
      <t xml:space="preserve">(1) Enter the date of preparation.  Enter the property address and parcel number as noted in step two of </t>
    </r>
    <r>
      <rPr>
        <i/>
        <sz val="12"/>
        <color theme="1"/>
        <rFont val="Calibri"/>
        <family val="2"/>
        <scheme val="minor"/>
      </rPr>
      <t xml:space="preserve">Collecting Information </t>
    </r>
    <r>
      <rPr>
        <sz val="12"/>
        <color theme="1"/>
        <rFont val="Calibri"/>
        <family val="2"/>
        <scheme val="minor"/>
      </rPr>
      <t xml:space="preserve">(above).  </t>
    </r>
  </si>
  <si>
    <t>(5) Add a 1 to the District Number as found in step three from the Linn County Assessor's website under Taxing Districts (i.e. 7300 + 1 = 7301).  Enter this new number as the tax district number.  The consolidated tax rate for TIF purposes (for FY20-21) will automatically prefill.  Note property tax rates are not set for FY21-22 until the end of March 2021, so the FY20-21 rate is used for estimating.</t>
  </si>
  <si>
    <t>Use the County District and be sure to +1</t>
  </si>
  <si>
    <t>Contact</t>
  </si>
  <si>
    <t>Finance Director - Lianne Cairy, CPA</t>
  </si>
  <si>
    <t>(319) 743-6352</t>
  </si>
  <si>
    <t>lcairy@cityofmarion.org</t>
  </si>
  <si>
    <t xml:space="preserve">3. Navigate to the Linn County Assessor - Real Estate Search website:
https://linn.iowaassessors.com/search.php  
Read and acknowledge the disclaimer by selecting "Yes, I Agree"
Type in the Parcel Number from above.  If the Parcel Number does not work, use the house number and street to look up the property.
Take Note of the following:
Under Taxing Districts, the district number in the description (i.e 07300):
Under Current Value as of Jan 1, 2020 - Taxes Payable September 2021 &amp; March 2022, total value: 
Click "Get Current Year Tax Estimate", take note of the Rollback % (ex: 90.00%):  </t>
  </si>
  <si>
    <t>https://linn.iowaassessors.com/search.php</t>
  </si>
</sst>
</file>

<file path=xl/styles.xml><?xml version="1.0" encoding="utf-8"?>
<styleSheet xmlns="http://schemas.openxmlformats.org/spreadsheetml/2006/main">
  <numFmts count="3">
    <numFmt numFmtId="44" formatCode="_(&quot;$&quot;* #,##0.00_);_(&quot;$&quot;* \(#,##0.00\);_(&quot;$&quot;* &quot;-&quot;??_);_(@_)"/>
    <numFmt numFmtId="164" formatCode="_(&quot;$&quot;* #,##0_);_(&quot;$&quot;* \(#,##0\);_(&quot;$&quot;* &quot;-&quot;??_);_(@_)"/>
    <numFmt numFmtId="165" formatCode="_(&quot;$&quot;* #,##0.00000_);_(&quot;$&quot;* \(#,##0.00000\);_(&quot;$&quot;* &quot;-&quot;??_);_(@_)"/>
  </numFmts>
  <fonts count="9">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i/>
      <sz val="12"/>
      <color rgb="FFFF0000"/>
      <name val="Calibri"/>
      <family val="2"/>
      <scheme val="minor"/>
    </font>
    <font>
      <i/>
      <sz val="12"/>
      <color theme="1"/>
      <name val="Calibri"/>
      <family val="2"/>
      <scheme val="minor"/>
    </font>
    <font>
      <i/>
      <sz val="12"/>
      <color rgb="FF0070C0"/>
      <name val="Calibri"/>
      <family val="2"/>
      <scheme val="minor"/>
    </font>
    <font>
      <sz val="8"/>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8">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32">
    <xf numFmtId="0" fontId="0" fillId="0" borderId="0" xfId="0"/>
    <xf numFmtId="0" fontId="0" fillId="0" borderId="0" xfId="0" applyAlignment="1">
      <alignment vertical="center" wrapText="1"/>
    </xf>
    <xf numFmtId="0" fontId="0" fillId="0" borderId="0" xfId="0" applyAlignment="1">
      <alignment vertical="top" wrapText="1"/>
    </xf>
    <xf numFmtId="0" fontId="8" fillId="0" borderId="0" xfId="0" applyFont="1" applyAlignment="1">
      <alignment vertical="top" wrapText="1"/>
    </xf>
    <xf numFmtId="0" fontId="0" fillId="0" borderId="0" xfId="0" applyFont="1" applyAlignment="1">
      <alignment vertical="top" wrapText="1"/>
    </xf>
    <xf numFmtId="0" fontId="2" fillId="0" borderId="0" xfId="7" applyAlignment="1">
      <alignment vertical="top" wrapText="1"/>
    </xf>
    <xf numFmtId="0" fontId="2" fillId="0" borderId="0" xfId="7" applyAlignment="1">
      <alignment vertical="center"/>
    </xf>
    <xf numFmtId="0" fontId="0" fillId="0" borderId="0" xfId="0" applyProtection="1">
      <protection locked="0"/>
    </xf>
    <xf numFmtId="0" fontId="0" fillId="0" borderId="0" xfId="0" quotePrefix="1" applyProtection="1">
      <protection locked="0"/>
    </xf>
    <xf numFmtId="14" fontId="0" fillId="2" borderId="0" xfId="0" applyNumberFormat="1" applyFill="1" applyProtection="1">
      <protection locked="0"/>
    </xf>
    <xf numFmtId="49" fontId="0" fillId="2" borderId="0" xfId="0" applyNumberFormat="1" applyFill="1" applyProtection="1">
      <protection locked="0"/>
    </xf>
    <xf numFmtId="1" fontId="0" fillId="2" borderId="0" xfId="0" applyNumberFormat="1" applyFill="1" applyProtection="1">
      <protection locked="0"/>
    </xf>
    <xf numFmtId="164" fontId="0" fillId="2" borderId="0" xfId="1" applyNumberFormat="1" applyFont="1" applyFill="1" applyProtection="1">
      <protection locked="0"/>
    </xf>
    <xf numFmtId="164" fontId="0" fillId="0" borderId="0" xfId="0" applyNumberFormat="1" applyProtection="1">
      <protection locked="0"/>
    </xf>
    <xf numFmtId="0" fontId="5" fillId="0" borderId="0" xfId="0" applyFont="1" applyAlignment="1" applyProtection="1">
      <alignment horizontal="right"/>
      <protection locked="0"/>
    </xf>
    <xf numFmtId="9" fontId="0" fillId="0" borderId="0" xfId="6" applyFont="1" applyProtection="1">
      <protection locked="0"/>
    </xf>
    <xf numFmtId="164" fontId="0" fillId="0" borderId="0" xfId="1" applyNumberFormat="1" applyFont="1" applyProtection="1">
      <protection locked="0"/>
    </xf>
    <xf numFmtId="0" fontId="4" fillId="0" borderId="0" xfId="0" applyFont="1" applyProtection="1">
      <protection locked="0"/>
    </xf>
    <xf numFmtId="1" fontId="0" fillId="2" borderId="0" xfId="1" applyNumberFormat="1" applyFont="1" applyFill="1" applyProtection="1">
      <protection locked="0"/>
    </xf>
    <xf numFmtId="44" fontId="0" fillId="2" borderId="0" xfId="1" applyFont="1" applyFill="1" applyProtection="1">
      <protection locked="0"/>
    </xf>
    <xf numFmtId="0" fontId="0" fillId="0" borderId="0" xfId="0" applyAlignment="1" applyProtection="1">
      <alignment horizontal="right"/>
      <protection locked="0"/>
    </xf>
    <xf numFmtId="9" fontId="0" fillId="2" borderId="0" xfId="0" applyNumberFormat="1" applyFill="1" applyProtection="1">
      <protection locked="0"/>
    </xf>
    <xf numFmtId="0" fontId="6" fillId="0" borderId="0" xfId="0" applyFont="1" applyProtection="1">
      <protection locked="0"/>
    </xf>
    <xf numFmtId="164" fontId="0" fillId="0" borderId="0" xfId="0" applyNumberFormat="1" applyProtection="1"/>
    <xf numFmtId="164" fontId="0" fillId="0" borderId="1" xfId="1" applyNumberFormat="1" applyFont="1" applyBorder="1" applyProtection="1"/>
    <xf numFmtId="164" fontId="0" fillId="0" borderId="1" xfId="0" applyNumberFormat="1" applyBorder="1" applyProtection="1"/>
    <xf numFmtId="165" fontId="0" fillId="0" borderId="0" xfId="1" applyNumberFormat="1" applyFont="1" applyFill="1" applyProtection="1"/>
    <xf numFmtId="165" fontId="0" fillId="0" borderId="0" xfId="0" applyNumberFormat="1" applyProtection="1"/>
    <xf numFmtId="0" fontId="0" fillId="0" borderId="0" xfId="0" applyAlignment="1" applyProtection="1">
      <alignment horizontal="center"/>
    </xf>
    <xf numFmtId="0" fontId="0" fillId="0" borderId="0" xfId="0" quotePrefix="1" applyProtection="1"/>
    <xf numFmtId="164" fontId="0" fillId="0" borderId="0" xfId="1" applyNumberFormat="1" applyFont="1" applyProtection="1"/>
    <xf numFmtId="0" fontId="0" fillId="0" borderId="0" xfId="0" applyProtection="1"/>
  </cellXfs>
  <cellStyles count="8">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Percent" xfId="6"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nn.iowaassessors.com/search.php" TargetMode="External"/><Relationship Id="rId1" Type="http://schemas.openxmlformats.org/officeDocument/2006/relationships/hyperlink" Target="mailto:lcairy@cityofmarion.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18"/>
  <sheetViews>
    <sheetView tabSelected="1" workbookViewId="0">
      <selection activeCell="G2" sqref="G2"/>
    </sheetView>
  </sheetViews>
  <sheetFormatPr defaultRowHeight="15.75"/>
  <cols>
    <col min="1" max="1" width="85.375" style="2" customWidth="1"/>
  </cols>
  <sheetData>
    <row r="1" spans="1:2" ht="252.75" customHeight="1">
      <c r="A1" s="2" t="s">
        <v>40</v>
      </c>
    </row>
    <row r="2" spans="1:2" ht="362.25">
      <c r="A2" s="2" t="s">
        <v>45</v>
      </c>
    </row>
    <row r="3" spans="1:2" ht="252.75" customHeight="1">
      <c r="A3" s="2" t="s">
        <v>60</v>
      </c>
      <c r="B3" s="6" t="s">
        <v>61</v>
      </c>
    </row>
    <row r="5" spans="1:2">
      <c r="A5" s="3" t="s">
        <v>25</v>
      </c>
    </row>
    <row r="6" spans="1:2" ht="31.5">
      <c r="A6" s="2" t="s">
        <v>53</v>
      </c>
    </row>
    <row r="7" spans="1:2" ht="63">
      <c r="A7" s="2" t="s">
        <v>41</v>
      </c>
    </row>
    <row r="8" spans="1:2" ht="31.5">
      <c r="A8" s="2" t="s">
        <v>42</v>
      </c>
    </row>
    <row r="9" spans="1:2">
      <c r="A9" s="2" t="s">
        <v>43</v>
      </c>
    </row>
    <row r="10" spans="1:2" ht="63">
      <c r="A10" s="2" t="s">
        <v>54</v>
      </c>
    </row>
    <row r="11" spans="1:2" ht="31.5">
      <c r="A11" s="2" t="s">
        <v>46</v>
      </c>
    </row>
    <row r="12" spans="1:2">
      <c r="A12" s="2" t="s">
        <v>47</v>
      </c>
    </row>
    <row r="13" spans="1:2" ht="31.5">
      <c r="A13" s="2" t="s">
        <v>48</v>
      </c>
    </row>
    <row r="15" spans="1:2">
      <c r="A15" s="3" t="s">
        <v>56</v>
      </c>
    </row>
    <row r="16" spans="1:2">
      <c r="A16" s="4" t="s">
        <v>57</v>
      </c>
    </row>
    <row r="17" spans="1:1">
      <c r="A17" s="2" t="s">
        <v>58</v>
      </c>
    </row>
    <row r="18" spans="1:1">
      <c r="A18" s="5" t="s">
        <v>59</v>
      </c>
    </row>
  </sheetData>
  <hyperlinks>
    <hyperlink ref="A18" r:id="rId1"/>
    <hyperlink ref="B3"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sheetPr>
    <pageSetUpPr fitToPage="1"/>
  </sheetPr>
  <dimension ref="A1:H34"/>
  <sheetViews>
    <sheetView zoomScalePageLayoutView="150" workbookViewId="0">
      <selection activeCell="D20" sqref="D20"/>
    </sheetView>
  </sheetViews>
  <sheetFormatPr defaultColWidth="11" defaultRowHeight="15.75"/>
  <cols>
    <col min="1" max="1" width="4.375" style="7" customWidth="1"/>
    <col min="2" max="2" width="31.875" style="7" customWidth="1"/>
    <col min="3" max="3" width="19.125" style="7" customWidth="1"/>
    <col min="4" max="4" width="17.75" style="7" bestFit="1" customWidth="1"/>
    <col min="5" max="5" width="18.875" style="7" customWidth="1"/>
    <col min="6" max="6" width="14" style="7" customWidth="1"/>
    <col min="7" max="16384" width="11" style="7"/>
  </cols>
  <sheetData>
    <row r="1" spans="1:8">
      <c r="B1" s="7" t="s">
        <v>16</v>
      </c>
    </row>
    <row r="2" spans="1:8">
      <c r="B2" s="7" t="s">
        <v>25</v>
      </c>
    </row>
    <row r="4" spans="1:8">
      <c r="A4" s="8" t="s">
        <v>3</v>
      </c>
      <c r="B4" s="7" t="s">
        <v>26</v>
      </c>
      <c r="C4" s="9">
        <v>44052</v>
      </c>
      <c r="G4" s="7" t="s">
        <v>2</v>
      </c>
    </row>
    <row r="6" spans="1:8">
      <c r="B6" s="7" t="s">
        <v>0</v>
      </c>
      <c r="C6" s="10"/>
      <c r="D6" s="10"/>
      <c r="E6" s="10"/>
      <c r="F6" s="10"/>
    </row>
    <row r="7" spans="1:8">
      <c r="B7" s="7" t="s">
        <v>1</v>
      </c>
      <c r="C7" s="11"/>
      <c r="D7" s="11"/>
      <c r="E7" s="11"/>
      <c r="F7" s="11"/>
    </row>
    <row r="9" spans="1:8">
      <c r="A9" s="8" t="s">
        <v>19</v>
      </c>
      <c r="B9" s="7" t="s">
        <v>51</v>
      </c>
      <c r="C9" s="12"/>
      <c r="D9" s="12"/>
      <c r="E9" s="12"/>
      <c r="F9" s="12"/>
      <c r="G9" s="23">
        <f>SUM(C9:F9)</f>
        <v>0</v>
      </c>
    </row>
    <row r="10" spans="1:8">
      <c r="A10" s="8"/>
      <c r="B10" s="14" t="s">
        <v>20</v>
      </c>
      <c r="C10" s="15">
        <v>0.9</v>
      </c>
      <c r="D10" s="15">
        <v>0.9</v>
      </c>
      <c r="E10" s="15">
        <v>0.9</v>
      </c>
      <c r="F10" s="15">
        <v>0.9</v>
      </c>
      <c r="G10" s="13"/>
    </row>
    <row r="11" spans="1:8">
      <c r="A11" s="8" t="s">
        <v>21</v>
      </c>
      <c r="B11" s="7" t="s">
        <v>52</v>
      </c>
      <c r="C11" s="24">
        <f>C9*C10</f>
        <v>0</v>
      </c>
      <c r="D11" s="24">
        <f>D9*D10</f>
        <v>0</v>
      </c>
      <c r="E11" s="24">
        <f>E9*E10</f>
        <v>0</v>
      </c>
      <c r="F11" s="24">
        <f t="shared" ref="F11" si="0">F9*F10</f>
        <v>0</v>
      </c>
      <c r="G11" s="25">
        <f>SUM(C11:F11)</f>
        <v>0</v>
      </c>
    </row>
    <row r="12" spans="1:8">
      <c r="A12" s="8"/>
      <c r="C12" s="16"/>
      <c r="D12" s="16"/>
      <c r="E12" s="16"/>
      <c r="F12" s="16"/>
      <c r="G12" s="13"/>
    </row>
    <row r="13" spans="1:8">
      <c r="A13" s="8" t="s">
        <v>4</v>
      </c>
      <c r="B13" s="7" t="s">
        <v>27</v>
      </c>
      <c r="C13" s="12"/>
      <c r="D13" s="12"/>
      <c r="E13" s="12"/>
      <c r="F13" s="12"/>
      <c r="G13" s="23">
        <f>SUM(C13:F13)</f>
        <v>0</v>
      </c>
      <c r="H13" s="17" t="s">
        <v>18</v>
      </c>
    </row>
    <row r="14" spans="1:8">
      <c r="A14" s="8"/>
      <c r="B14" s="14" t="s">
        <v>20</v>
      </c>
      <c r="C14" s="15">
        <v>0.9</v>
      </c>
      <c r="D14" s="15">
        <v>0.9</v>
      </c>
      <c r="E14" s="15">
        <v>0.9</v>
      </c>
      <c r="F14" s="15">
        <v>0.9</v>
      </c>
      <c r="G14" s="13"/>
      <c r="H14" s="17"/>
    </row>
    <row r="15" spans="1:8">
      <c r="A15" s="8" t="s">
        <v>22</v>
      </c>
      <c r="B15" s="7" t="s">
        <v>39</v>
      </c>
      <c r="C15" s="24">
        <f>C13*C14</f>
        <v>0</v>
      </c>
      <c r="D15" s="24">
        <f>D13*D14</f>
        <v>0</v>
      </c>
      <c r="E15" s="24">
        <f>E13*E14</f>
        <v>0</v>
      </c>
      <c r="F15" s="24">
        <f>F13*F14</f>
        <v>0</v>
      </c>
      <c r="G15" s="25">
        <f>SUM(C15:F15)</f>
        <v>0</v>
      </c>
      <c r="H15" s="17"/>
    </row>
    <row r="16" spans="1:8">
      <c r="C16" s="31"/>
      <c r="D16" s="31"/>
      <c r="E16" s="31"/>
      <c r="F16" s="31"/>
      <c r="G16" s="31"/>
    </row>
    <row r="17" spans="1:7">
      <c r="A17" s="8" t="s">
        <v>5</v>
      </c>
      <c r="B17" s="7" t="s">
        <v>6</v>
      </c>
      <c r="C17" s="23">
        <f>G11-G15</f>
        <v>0</v>
      </c>
    </row>
    <row r="19" spans="1:7">
      <c r="A19" s="8" t="s">
        <v>7</v>
      </c>
      <c r="B19" s="7" t="s">
        <v>24</v>
      </c>
      <c r="D19" s="26" t="e">
        <f>VLOOKUP('Exhibit B Calculation'!D20,'Levy Rates by District'!C3:D26,2,FALSE)</f>
        <v>#N/A</v>
      </c>
    </row>
    <row r="20" spans="1:7">
      <c r="A20" s="8"/>
      <c r="C20" s="7" t="s">
        <v>44</v>
      </c>
      <c r="D20" s="18"/>
      <c r="E20" s="17" t="s">
        <v>55</v>
      </c>
    </row>
    <row r="22" spans="1:7">
      <c r="A22" s="8" t="s">
        <v>8</v>
      </c>
      <c r="B22" s="7" t="s">
        <v>9</v>
      </c>
    </row>
    <row r="23" spans="1:7">
      <c r="C23" s="23">
        <f>C17</f>
        <v>0</v>
      </c>
      <c r="D23" s="27" t="e">
        <f>D19</f>
        <v>#N/A</v>
      </c>
      <c r="E23" s="28">
        <v>1000</v>
      </c>
      <c r="F23" s="29" t="s">
        <v>10</v>
      </c>
      <c r="G23" s="30" t="e">
        <f>C23*D23/E23</f>
        <v>#N/A</v>
      </c>
    </row>
    <row r="25" spans="1:7">
      <c r="A25" s="8" t="s">
        <v>11</v>
      </c>
      <c r="B25" s="7" t="s">
        <v>12</v>
      </c>
      <c r="C25" s="19">
        <v>0</v>
      </c>
    </row>
    <row r="26" spans="1:7">
      <c r="B26" s="20" t="s">
        <v>13</v>
      </c>
      <c r="C26" s="23" t="e">
        <f>G23-C25</f>
        <v>#N/A</v>
      </c>
      <c r="D26" s="7" t="s">
        <v>14</v>
      </c>
    </row>
    <row r="28" spans="1:7">
      <c r="A28" s="8" t="s">
        <v>15</v>
      </c>
      <c r="B28" s="7" t="s">
        <v>28</v>
      </c>
      <c r="C28" s="21"/>
    </row>
    <row r="29" spans="1:7">
      <c r="C29" s="23" t="e">
        <f>C26*C28</f>
        <v>#N/A</v>
      </c>
      <c r="D29" s="7" t="s">
        <v>17</v>
      </c>
    </row>
    <row r="31" spans="1:7">
      <c r="C31" s="23" t="e">
        <f>C29/2</f>
        <v>#N/A</v>
      </c>
      <c r="D31" s="17" t="s">
        <v>49</v>
      </c>
    </row>
    <row r="32" spans="1:7">
      <c r="C32" s="23" t="e">
        <f>C31</f>
        <v>#N/A</v>
      </c>
      <c r="D32" s="17" t="s">
        <v>50</v>
      </c>
    </row>
    <row r="34" spans="1:1">
      <c r="A34" s="22" t="s">
        <v>23</v>
      </c>
    </row>
  </sheetData>
  <sheetProtection sheet="1" objects="1" scenarios="1"/>
  <pageMargins left="0.75" right="0.75" top="1" bottom="1" header="0.5" footer="0.5"/>
  <pageSetup scale="81" orientation="landscape"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2:D26"/>
  <sheetViews>
    <sheetView workbookViewId="0">
      <selection activeCell="D8" sqref="D8"/>
    </sheetView>
  </sheetViews>
  <sheetFormatPr defaultRowHeight="15.75"/>
  <cols>
    <col min="1" max="1" width="13.875" bestFit="1" customWidth="1"/>
    <col min="2" max="2" width="13" bestFit="1" customWidth="1"/>
    <col min="3" max="3" width="11.375" bestFit="1" customWidth="1"/>
    <col min="4" max="4" width="14.625" bestFit="1" customWidth="1"/>
  </cols>
  <sheetData>
    <row r="2" spans="1:4">
      <c r="A2" t="s">
        <v>29</v>
      </c>
      <c r="B2" t="s">
        <v>30</v>
      </c>
      <c r="C2" t="s">
        <v>31</v>
      </c>
      <c r="D2" t="s">
        <v>35</v>
      </c>
    </row>
    <row r="3" spans="1:4">
      <c r="A3" t="s">
        <v>32</v>
      </c>
      <c r="B3" s="1">
        <v>57672</v>
      </c>
      <c r="C3" s="1">
        <v>7707</v>
      </c>
      <c r="D3">
        <v>31.82104</v>
      </c>
    </row>
    <row r="4" spans="1:4">
      <c r="A4" t="s">
        <v>32</v>
      </c>
      <c r="B4" s="1">
        <v>57674</v>
      </c>
      <c r="C4" s="1">
        <v>7806</v>
      </c>
      <c r="D4">
        <v>22.773199999999999</v>
      </c>
    </row>
    <row r="5" spans="1:4">
      <c r="A5" t="s">
        <v>33</v>
      </c>
      <c r="B5" s="1">
        <v>57266</v>
      </c>
      <c r="C5" s="1">
        <v>7501</v>
      </c>
      <c r="D5">
        <v>32.425539999999998</v>
      </c>
    </row>
    <row r="6" spans="1:4">
      <c r="A6" t="s">
        <v>33</v>
      </c>
      <c r="B6" s="1">
        <v>57809</v>
      </c>
      <c r="C6" s="1">
        <v>7502</v>
      </c>
      <c r="D6">
        <v>32.425539999999998</v>
      </c>
    </row>
    <row r="7" spans="1:4">
      <c r="A7" t="s">
        <v>33</v>
      </c>
      <c r="B7" s="1">
        <v>57260</v>
      </c>
      <c r="C7" s="1">
        <v>7001</v>
      </c>
      <c r="D7">
        <v>23.40558</v>
      </c>
    </row>
    <row r="8" spans="1:4">
      <c r="A8" t="s">
        <v>33</v>
      </c>
      <c r="B8" s="1">
        <v>57262</v>
      </c>
      <c r="C8" s="1">
        <v>7101</v>
      </c>
      <c r="D8">
        <v>22.974869999999999</v>
      </c>
    </row>
    <row r="9" spans="1:4">
      <c r="A9" t="s">
        <v>33</v>
      </c>
      <c r="B9" s="1">
        <v>57268</v>
      </c>
      <c r="C9" s="1">
        <v>7601</v>
      </c>
      <c r="D9">
        <v>23.377700000000001</v>
      </c>
    </row>
    <row r="10" spans="1:4">
      <c r="A10" t="s">
        <v>33</v>
      </c>
      <c r="B10" s="1">
        <v>57270</v>
      </c>
      <c r="C10" s="1">
        <v>7301</v>
      </c>
      <c r="D10">
        <v>32.251750000000001</v>
      </c>
    </row>
    <row r="11" spans="1:4">
      <c r="A11" t="s">
        <v>33</v>
      </c>
      <c r="B11" s="1">
        <v>57272</v>
      </c>
      <c r="C11" s="1">
        <v>7401</v>
      </c>
      <c r="D11">
        <v>23.20391</v>
      </c>
    </row>
    <row r="12" spans="1:4">
      <c r="A12" t="s">
        <v>33</v>
      </c>
      <c r="B12" s="1">
        <v>57274</v>
      </c>
      <c r="C12" s="1">
        <v>7701</v>
      </c>
      <c r="D12">
        <v>31.82104</v>
      </c>
    </row>
    <row r="13" spans="1:4">
      <c r="A13" t="s">
        <v>33</v>
      </c>
      <c r="B13" s="1">
        <v>57276</v>
      </c>
      <c r="C13" s="1">
        <v>7801</v>
      </c>
      <c r="D13">
        <v>22.773199999999999</v>
      </c>
    </row>
    <row r="14" spans="1:4">
      <c r="A14" t="s">
        <v>33</v>
      </c>
      <c r="B14" s="1">
        <v>57803</v>
      </c>
      <c r="C14" s="1">
        <v>7305</v>
      </c>
      <c r="D14">
        <v>32.215175000000002</v>
      </c>
    </row>
    <row r="15" spans="1:4">
      <c r="A15" t="s">
        <v>34</v>
      </c>
      <c r="B15" s="1">
        <v>57699</v>
      </c>
      <c r="C15" s="1">
        <v>7710</v>
      </c>
      <c r="D15">
        <v>31.82104</v>
      </c>
    </row>
    <row r="16" spans="1:4">
      <c r="A16" t="s">
        <v>34</v>
      </c>
      <c r="B16" s="1">
        <v>57701</v>
      </c>
      <c r="C16" s="1">
        <v>7810</v>
      </c>
      <c r="D16">
        <v>22.773199999999999</v>
      </c>
    </row>
    <row r="17" spans="1:4">
      <c r="A17" t="s">
        <v>36</v>
      </c>
      <c r="B17" s="1">
        <v>57668</v>
      </c>
      <c r="C17" s="1">
        <v>7706</v>
      </c>
      <c r="D17">
        <v>31.82104</v>
      </c>
    </row>
    <row r="18" spans="1:4">
      <c r="A18" t="s">
        <v>36</v>
      </c>
      <c r="B18" s="1">
        <v>57670</v>
      </c>
      <c r="C18" s="1">
        <v>7805</v>
      </c>
      <c r="D18">
        <v>22.773199999999999</v>
      </c>
    </row>
    <row r="19" spans="1:4">
      <c r="A19" t="s">
        <v>37</v>
      </c>
      <c r="B19" s="1">
        <v>57416</v>
      </c>
      <c r="C19" s="1">
        <v>7702</v>
      </c>
      <c r="D19">
        <v>31.82104</v>
      </c>
    </row>
    <row r="20" spans="1:4">
      <c r="A20" t="s">
        <v>37</v>
      </c>
      <c r="B20" s="1">
        <v>57418</v>
      </c>
      <c r="C20" s="1">
        <v>7802</v>
      </c>
      <c r="D20">
        <v>22.773199999999999</v>
      </c>
    </row>
    <row r="21" spans="1:4">
      <c r="A21" t="s">
        <v>38</v>
      </c>
      <c r="B21" s="1">
        <v>57656</v>
      </c>
      <c r="C21" s="1">
        <v>7302</v>
      </c>
      <c r="D21">
        <v>32.251750000000001</v>
      </c>
    </row>
    <row r="22" spans="1:4">
      <c r="A22" t="s">
        <v>38</v>
      </c>
      <c r="B22" s="1">
        <v>57658</v>
      </c>
      <c r="C22" s="1">
        <v>7705</v>
      </c>
      <c r="D22">
        <v>31.82104</v>
      </c>
    </row>
    <row r="23" spans="1:4">
      <c r="A23" t="s">
        <v>38</v>
      </c>
      <c r="B23" s="1">
        <v>57690</v>
      </c>
      <c r="C23" s="1">
        <v>7303</v>
      </c>
      <c r="D23">
        <v>32.251750000000001</v>
      </c>
    </row>
    <row r="24" spans="1:4">
      <c r="A24" t="s">
        <v>38</v>
      </c>
      <c r="B24" s="1">
        <v>57797</v>
      </c>
      <c r="C24" s="1">
        <v>7304</v>
      </c>
      <c r="D24">
        <v>32.251750000000001</v>
      </c>
    </row>
    <row r="25" spans="1:4">
      <c r="A25" t="s">
        <v>38</v>
      </c>
      <c r="B25" s="1">
        <v>57799</v>
      </c>
      <c r="C25" s="1">
        <v>7715</v>
      </c>
      <c r="D25">
        <v>31.82104</v>
      </c>
    </row>
    <row r="26" spans="1:4">
      <c r="A26" t="s">
        <v>38</v>
      </c>
      <c r="B26" s="1">
        <v>57801</v>
      </c>
      <c r="C26" s="1">
        <v>7815</v>
      </c>
      <c r="D26">
        <v>22.773199999999999</v>
      </c>
    </row>
  </sheetData>
  <sheetProtection sheet="1" objects="1" scenarios="1"/>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Exhibit B Calculation</vt:lpstr>
      <vt:lpstr>Levy Rates by District</vt:lpstr>
    </vt:vector>
  </TitlesOfParts>
  <Company>Barker Financial LLC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Galloway</dc:creator>
  <cp:lastModifiedBy>Windows User</cp:lastModifiedBy>
  <cp:lastPrinted>2020-08-09T15:21:48Z</cp:lastPrinted>
  <dcterms:created xsi:type="dcterms:W3CDTF">2018-10-11T18:48:34Z</dcterms:created>
  <dcterms:modified xsi:type="dcterms:W3CDTF">2020-08-27T19:07:50Z</dcterms:modified>
</cp:coreProperties>
</file>